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ommunicatie\Vernieuwde website\Documenten op de website\"/>
    </mc:Choice>
  </mc:AlternateContent>
  <bookViews>
    <workbookView xWindow="0" yWindow="45" windowWidth="17220" windowHeight="7965"/>
  </bookViews>
  <sheets>
    <sheet name="Paklijst" sheetId="1" r:id="rId1"/>
  </sheets>
  <definedNames>
    <definedName name="_xlnm.Print_Area" localSheetId="0">Paklijst!$A$1:$G$47</definedName>
    <definedName name="COLOR">Paklijst!$J$14:$J$18</definedName>
  </definedNames>
  <calcPr calcId="162913"/>
</workbook>
</file>

<file path=xl/calcChain.xml><?xml version="1.0" encoding="utf-8"?>
<calcChain xmlns="http://schemas.openxmlformats.org/spreadsheetml/2006/main">
  <c r="L14" i="1" l="1"/>
  <c r="K23" i="1" s="1"/>
  <c r="K17" i="1" l="1"/>
  <c r="K14" i="1"/>
  <c r="D14" i="1" s="1"/>
  <c r="K22" i="1"/>
  <c r="K16" i="1"/>
  <c r="K20" i="1"/>
  <c r="K21" i="1"/>
  <c r="K18" i="1"/>
  <c r="K15" i="1"/>
  <c r="K19" i="1"/>
  <c r="G25" i="1"/>
  <c r="G24" i="1"/>
  <c r="I26" i="1"/>
  <c r="G14" i="1"/>
  <c r="F14" i="1"/>
  <c r="D16" i="1"/>
  <c r="G16" i="1"/>
  <c r="F16" i="1"/>
  <c r="E16" i="1"/>
  <c r="G17" i="1"/>
  <c r="F17" i="1"/>
  <c r="E17" i="1"/>
  <c r="D17" i="1"/>
  <c r="I27" i="1"/>
  <c r="C26" i="1" s="1"/>
  <c r="C11" i="1" l="1"/>
  <c r="F23" i="1"/>
  <c r="F22" i="1"/>
  <c r="F21" i="1"/>
  <c r="F20" i="1"/>
  <c r="F19" i="1"/>
  <c r="F18" i="1"/>
  <c r="F15" i="1"/>
  <c r="D23" i="1"/>
  <c r="D22" i="1"/>
  <c r="D21" i="1"/>
  <c r="D20" i="1"/>
  <c r="D19" i="1"/>
  <c r="G23" i="1"/>
  <c r="G22" i="1"/>
  <c r="G21" i="1"/>
  <c r="G20" i="1"/>
  <c r="G19" i="1"/>
  <c r="G18" i="1"/>
  <c r="G15" i="1"/>
  <c r="D18" i="1"/>
  <c r="D15" i="1"/>
  <c r="E23" i="1"/>
  <c r="E22" i="1"/>
  <c r="E21" i="1"/>
  <c r="E20" i="1"/>
  <c r="E19" i="1"/>
  <c r="E18" i="1"/>
  <c r="E15" i="1"/>
</calcChain>
</file>

<file path=xl/sharedStrings.xml><?xml version="1.0" encoding="utf-8"?>
<sst xmlns="http://schemas.openxmlformats.org/spreadsheetml/2006/main" count="77" uniqueCount="50">
  <si>
    <t>DPF.nr.</t>
  </si>
  <si>
    <t>Number of boxes</t>
  </si>
  <si>
    <t>Samples</t>
  </si>
  <si>
    <t>Remarks</t>
  </si>
  <si>
    <t>Rejected</t>
  </si>
  <si>
    <t>Check</t>
  </si>
  <si>
    <t>DESIGNATED INSPECTION FACILITY :</t>
  </si>
  <si>
    <t xml:space="preserve">Nederlandse Voedsel- en </t>
  </si>
  <si>
    <t>Warenautoriteit</t>
  </si>
  <si>
    <t>Inspection location :</t>
  </si>
  <si>
    <t>IBP nr :</t>
  </si>
  <si>
    <t>Total number of boxes</t>
  </si>
  <si>
    <t>DATE :</t>
  </si>
  <si>
    <t>BELL PEPPER</t>
  </si>
  <si>
    <t>COLOR :</t>
  </si>
  <si>
    <t>Stamp</t>
  </si>
  <si>
    <t>product</t>
  </si>
  <si>
    <t>kleur</t>
  </si>
  <si>
    <t>TOMATOES</t>
  </si>
  <si>
    <t>RED</t>
  </si>
  <si>
    <t>GREEN</t>
  </si>
  <si>
    <t>YELLOW</t>
  </si>
  <si>
    <t>ORANGE</t>
  </si>
  <si>
    <t>xxxxx</t>
  </si>
  <si>
    <t>PRODUCT:</t>
  </si>
  <si>
    <t>HOT PEPPER</t>
  </si>
  <si>
    <t>MIX</t>
  </si>
  <si>
    <t>PURPLE</t>
  </si>
  <si>
    <t>LILAC</t>
  </si>
  <si>
    <t>WHITE</t>
  </si>
  <si>
    <t>BLACK</t>
  </si>
  <si>
    <t>BROWN</t>
  </si>
  <si>
    <t xml:space="preserve">                           …………………………………………………….</t>
  </si>
  <si>
    <t xml:space="preserve">                     Signature officer Plant Protection Service</t>
  </si>
  <si>
    <t>STRAWBERRY</t>
  </si>
  <si>
    <t>Out of stock</t>
  </si>
  <si>
    <t>Stock</t>
  </si>
  <si>
    <t>Added to stock</t>
  </si>
  <si>
    <t>Used on certificate</t>
  </si>
  <si>
    <t>RED YELLOW STRIPED</t>
  </si>
  <si>
    <t>EGGPLANT</t>
  </si>
  <si>
    <t>CUCUMBER</t>
  </si>
  <si>
    <t>TOMATO ON VINE</t>
  </si>
  <si>
    <t>TOMATO CHERRY ON VINE</t>
  </si>
  <si>
    <t>TOMATO CHERRY</t>
  </si>
  <si>
    <t>PACKLIST JAPAN</t>
  </si>
  <si>
    <t>BROWN /  BLACK</t>
  </si>
  <si>
    <t>SWEET GREEN</t>
  </si>
  <si>
    <t>LS 034 JP Packing List Japan</t>
  </si>
  <si>
    <t>Revisie 009 KCB 2-9-2022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</si>
</sst>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\ 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2" fillId="2" borderId="32" xfId="0" applyFont="1" applyFill="1" applyBorder="1" applyProtection="1">
      <protection locked="0"/>
    </xf>
    <xf numFmtId="0" fontId="0" fillId="0" borderId="20" xfId="0" applyFill="1" applyBorder="1" applyAlignment="1" applyProtection="1">
      <alignment horizontal="center" vertical="center"/>
    </xf>
    <xf numFmtId="1" fontId="1" fillId="0" borderId="11" xfId="0" applyNumberFormat="1" applyFont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/>
    <xf numFmtId="0" fontId="5" fillId="0" borderId="0" xfId="0" applyFont="1" applyProtection="1"/>
    <xf numFmtId="1" fontId="2" fillId="0" borderId="0" xfId="0" applyNumberFormat="1" applyFont="1" applyAlignment="1" applyProtection="1">
      <alignment horizontal="center"/>
    </xf>
    <xf numFmtId="0" fontId="3" fillId="0" borderId="0" xfId="0" applyFont="1" applyProtection="1"/>
    <xf numFmtId="0" fontId="2" fillId="0" borderId="0" xfId="0" applyFont="1" applyProtection="1"/>
    <xf numFmtId="0" fontId="2" fillId="0" borderId="29" xfId="0" applyFont="1" applyBorder="1" applyProtection="1"/>
    <xf numFmtId="0" fontId="2" fillId="0" borderId="30" xfId="0" applyFont="1" applyBorder="1" applyProtection="1"/>
    <xf numFmtId="0" fontId="3" fillId="0" borderId="31" xfId="0" applyFont="1" applyBorder="1" applyAlignment="1" applyProtection="1">
      <alignment horizontal="left"/>
    </xf>
    <xf numFmtId="0" fontId="2" fillId="0" borderId="33" xfId="0" applyFont="1" applyBorder="1" applyProtection="1"/>
    <xf numFmtId="0" fontId="2" fillId="0" borderId="34" xfId="0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3" fillId="0" borderId="16" xfId="0" applyFont="1" applyBorder="1" applyAlignment="1" applyProtection="1">
      <alignment horizontal="right" vertical="top"/>
    </xf>
    <xf numFmtId="14" fontId="2" fillId="2" borderId="0" xfId="0" applyNumberFormat="1" applyFont="1" applyFill="1" applyBorder="1" applyAlignment="1" applyProtection="1">
      <alignment horizontal="right" vertical="top"/>
    </xf>
    <xf numFmtId="164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0" fontId="0" fillId="0" borderId="17" xfId="0" applyBorder="1" applyProtection="1"/>
    <xf numFmtId="0" fontId="0" fillId="0" borderId="10" xfId="0" applyBorder="1" applyProtection="1"/>
    <xf numFmtId="0" fontId="0" fillId="0" borderId="25" xfId="0" applyBorder="1" applyProtection="1"/>
    <xf numFmtId="0" fontId="0" fillId="0" borderId="0" xfId="0" applyBorder="1" applyProtection="1"/>
    <xf numFmtId="0" fontId="3" fillId="0" borderId="18" xfId="0" applyFont="1" applyBorder="1" applyProtection="1"/>
    <xf numFmtId="0" fontId="3" fillId="0" borderId="14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15" xfId="0" applyFont="1" applyBorder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1" fontId="1" fillId="0" borderId="9" xfId="0" applyNumberFormat="1" applyFont="1" applyBorder="1" applyAlignment="1" applyProtection="1">
      <alignment horizontal="center" vertical="center"/>
    </xf>
    <xf numFmtId="1" fontId="2" fillId="3" borderId="0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" fontId="0" fillId="0" borderId="35" xfId="0" applyNumberFormat="1" applyBorder="1" applyAlignment="1" applyProtection="1">
      <alignment horizontal="center" vertical="center"/>
    </xf>
    <xf numFmtId="1" fontId="2" fillId="3" borderId="0" xfId="0" applyNumberFormat="1" applyFont="1" applyFill="1" applyAlignment="1" applyProtection="1">
      <alignment horizontal="center"/>
    </xf>
    <xf numFmtId="1" fontId="2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1" xfId="0" applyBorder="1" applyProtection="1"/>
    <xf numFmtId="0" fontId="0" fillId="0" borderId="8" xfId="0" applyBorder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1" fontId="6" fillId="0" borderId="0" xfId="0" applyNumberFormat="1" applyFont="1" applyAlignment="1" applyProtection="1">
      <alignment horizontal="center"/>
    </xf>
    <xf numFmtId="0" fontId="2" fillId="0" borderId="0" xfId="0" applyFont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B1" workbookViewId="0">
      <selection activeCell="C27" sqref="C27:C28"/>
    </sheetView>
  </sheetViews>
  <sheetFormatPr defaultRowHeight="15" x14ac:dyDescent="0.25"/>
  <cols>
    <col min="1" max="1" width="1" customWidth="1"/>
    <col min="2" max="2" width="18.85546875" customWidth="1"/>
    <col min="3" max="3" width="14.28515625" customWidth="1"/>
    <col min="4" max="4" width="8.85546875" customWidth="1"/>
    <col min="5" max="5" width="17.28515625" customWidth="1"/>
    <col min="6" max="6" width="16.140625" customWidth="1"/>
    <col min="7" max="7" width="10.28515625" customWidth="1"/>
    <col min="8" max="8" width="8.85546875" customWidth="1"/>
    <col min="9" max="9" width="18.5703125" hidden="1" customWidth="1"/>
    <col min="10" max="10" width="19.7109375" hidden="1" customWidth="1"/>
    <col min="11" max="11" width="10.140625" hidden="1" customWidth="1"/>
    <col min="12" max="12" width="8.85546875" style="8" hidden="1" customWidth="1"/>
    <col min="13" max="13" width="8.85546875" customWidth="1"/>
  </cols>
  <sheetData>
    <row r="1" spans="1:12" s="21" customFormat="1" ht="15.75" x14ac:dyDescent="0.25">
      <c r="B1" s="22" t="s">
        <v>45</v>
      </c>
      <c r="L1" s="23"/>
    </row>
    <row r="2" spans="1:12" s="21" customFormat="1" ht="6" customHeight="1" x14ac:dyDescent="0.25">
      <c r="L2" s="23"/>
    </row>
    <row r="3" spans="1:12" s="21" customFormat="1" x14ac:dyDescent="0.25">
      <c r="B3" s="24" t="s">
        <v>6</v>
      </c>
      <c r="C3" s="25"/>
      <c r="D3" s="5"/>
      <c r="E3" s="25"/>
      <c r="F3" s="24" t="s">
        <v>7</v>
      </c>
      <c r="G3" s="25"/>
      <c r="L3" s="23"/>
    </row>
    <row r="4" spans="1:12" s="21" customFormat="1" x14ac:dyDescent="0.25">
      <c r="B4" s="25"/>
      <c r="C4" s="25"/>
      <c r="D4" s="25"/>
      <c r="E4" s="25"/>
      <c r="F4" s="24" t="s">
        <v>8</v>
      </c>
      <c r="G4" s="25"/>
      <c r="L4" s="23"/>
    </row>
    <row r="5" spans="1:12" s="21" customFormat="1" ht="6" customHeight="1" x14ac:dyDescent="0.25">
      <c r="B5" s="25"/>
      <c r="C5" s="25"/>
      <c r="D5" s="25"/>
      <c r="E5" s="25"/>
      <c r="F5" s="24"/>
      <c r="G5" s="25"/>
      <c r="L5" s="23"/>
    </row>
    <row r="6" spans="1:12" s="21" customFormat="1" x14ac:dyDescent="0.25">
      <c r="B6" s="24" t="s">
        <v>9</v>
      </c>
      <c r="C6" s="6"/>
      <c r="D6" s="73"/>
      <c r="E6" s="25"/>
      <c r="F6" s="26"/>
      <c r="G6" s="27"/>
      <c r="L6" s="23"/>
    </row>
    <row r="7" spans="1:12" s="21" customFormat="1" x14ac:dyDescent="0.25">
      <c r="B7" s="25"/>
      <c r="C7" s="6"/>
      <c r="D7" s="73"/>
      <c r="F7" s="28" t="s">
        <v>10</v>
      </c>
      <c r="G7" s="14"/>
      <c r="L7" s="23"/>
    </row>
    <row r="8" spans="1:12" s="21" customFormat="1" x14ac:dyDescent="0.25">
      <c r="B8" s="25"/>
      <c r="C8" s="6"/>
      <c r="D8" s="73"/>
      <c r="E8" s="25"/>
      <c r="F8" s="29"/>
      <c r="G8" s="30"/>
      <c r="L8" s="23"/>
    </row>
    <row r="9" spans="1:12" s="21" customFormat="1" ht="6.6" customHeight="1" thickBot="1" x14ac:dyDescent="0.3">
      <c r="B9" s="31"/>
      <c r="C9" s="31"/>
      <c r="D9" s="31"/>
      <c r="E9" s="31"/>
      <c r="G9" s="32"/>
      <c r="L9" s="23"/>
    </row>
    <row r="10" spans="1:12" s="21" customFormat="1" ht="8.4499999999999993" customHeight="1" thickTop="1" x14ac:dyDescent="0.25">
      <c r="B10" s="33"/>
      <c r="C10" s="34"/>
      <c r="D10" s="34"/>
      <c r="E10" s="34"/>
      <c r="F10" s="34"/>
      <c r="G10" s="35"/>
      <c r="L10" s="23"/>
    </row>
    <row r="11" spans="1:12" s="21" customFormat="1" ht="43.15" customHeight="1" x14ac:dyDescent="0.25">
      <c r="B11" s="36" t="s">
        <v>12</v>
      </c>
      <c r="C11" s="37">
        <f ca="1">TODAY()</f>
        <v>45614</v>
      </c>
      <c r="D11" s="38" t="s">
        <v>24</v>
      </c>
      <c r="E11" s="18" t="s">
        <v>13</v>
      </c>
      <c r="F11" s="39" t="s">
        <v>14</v>
      </c>
      <c r="G11" s="20"/>
      <c r="L11" s="23"/>
    </row>
    <row r="12" spans="1:12" s="21" customFormat="1" ht="8.4499999999999993" customHeight="1" thickBot="1" x14ac:dyDescent="0.3">
      <c r="B12" s="40"/>
      <c r="C12" s="41"/>
      <c r="D12" s="41"/>
      <c r="E12" s="41"/>
      <c r="F12" s="41"/>
      <c r="G12" s="42"/>
      <c r="L12" s="23"/>
    </row>
    <row r="13" spans="1:12" s="21" customFormat="1" ht="18" customHeight="1" thickTop="1" x14ac:dyDescent="0.25">
      <c r="A13" s="43"/>
      <c r="B13" s="44" t="s">
        <v>0</v>
      </c>
      <c r="C13" s="45" t="s">
        <v>1</v>
      </c>
      <c r="D13" s="46" t="s">
        <v>2</v>
      </c>
      <c r="E13" s="47" t="s">
        <v>3</v>
      </c>
      <c r="F13" s="47" t="s">
        <v>4</v>
      </c>
      <c r="G13" s="48" t="s">
        <v>5</v>
      </c>
      <c r="H13" s="43"/>
      <c r="I13" s="24" t="s">
        <v>16</v>
      </c>
      <c r="J13" s="24" t="s">
        <v>17</v>
      </c>
      <c r="K13" s="24" t="s">
        <v>2</v>
      </c>
      <c r="L13" s="49"/>
    </row>
    <row r="14" spans="1:12" s="21" customFormat="1" ht="18" customHeight="1" x14ac:dyDescent="0.25">
      <c r="A14" s="43"/>
      <c r="B14" s="9">
        <v>12345</v>
      </c>
      <c r="C14" s="2">
        <v>202</v>
      </c>
      <c r="D14" s="50">
        <f>IF(C14 &lt;&gt; "xxxxx",IF(B14 = "REST",0,IF(B14 = "OUT OF STOCK",0,Paklijst!K14)),"xxxxx")</f>
        <v>5</v>
      </c>
      <c r="E14" s="2"/>
      <c r="F14" s="12" t="str">
        <f t="shared" ref="F14" si="0">IF(B14="xxxxx","xxxxx"," ")</f>
        <v xml:space="preserve"> </v>
      </c>
      <c r="G14" s="10" t="str">
        <f t="shared" ref="G14" si="1">IF(B14="xxxxx","xxxxx"," ")</f>
        <v xml:space="preserve"> </v>
      </c>
      <c r="H14" s="43"/>
      <c r="I14" s="25" t="s">
        <v>13</v>
      </c>
      <c r="J14" s="25" t="s">
        <v>30</v>
      </c>
      <c r="K14" s="51">
        <f>ROUNDUP(SUM(C14/100)*$L$14,0)</f>
        <v>5</v>
      </c>
      <c r="L14" s="23">
        <f>IF(COUNTIF(I19:I22,E11)&gt;0,3,2)</f>
        <v>2</v>
      </c>
    </row>
    <row r="15" spans="1:12" s="21" customFormat="1" ht="18" customHeight="1" x14ac:dyDescent="0.25">
      <c r="A15" s="43"/>
      <c r="B15" s="9" t="s">
        <v>23</v>
      </c>
      <c r="C15" s="2" t="s">
        <v>23</v>
      </c>
      <c r="D15" s="50" t="str">
        <f>IF(C15 &lt;&gt; "xxxxx",IF(B15 = "REST",0,IF(B15 = "OUT OF STOCK",0,Paklijst!K15)),"xxxxx")</f>
        <v>xxxxx</v>
      </c>
      <c r="E15" s="2" t="str">
        <f t="shared" ref="E15:E23" si="2">IF(B15="xxxxx","xxxxx"," ")</f>
        <v>xxxxx</v>
      </c>
      <c r="F15" s="12" t="str">
        <f t="shared" ref="F15:F23" si="3">IF(B15="xxxxx","xxxxx"," ")</f>
        <v>xxxxx</v>
      </c>
      <c r="G15" s="10" t="str">
        <f t="shared" ref="G15:G23" si="4">IF(B15="xxxxx","xxxxx"," ")</f>
        <v>xxxxx</v>
      </c>
      <c r="H15" s="43"/>
      <c r="I15" s="25" t="s">
        <v>41</v>
      </c>
      <c r="J15" s="25" t="s">
        <v>31</v>
      </c>
      <c r="K15" s="51" t="e">
        <f t="shared" ref="K15:K23" si="5">ROUNDUP(SUM(C15/100)*$L$14,0)</f>
        <v>#VALUE!</v>
      </c>
      <c r="L15" s="23"/>
    </row>
    <row r="16" spans="1:12" s="21" customFormat="1" ht="18" customHeight="1" x14ac:dyDescent="0.25">
      <c r="A16" s="43"/>
      <c r="B16" s="9" t="s">
        <v>23</v>
      </c>
      <c r="C16" s="2" t="s">
        <v>23</v>
      </c>
      <c r="D16" s="50" t="str">
        <f>IF(C16 &lt;&gt; "xxxxx",IF(B16 = "REST",0,IF(B16 = "OUT OF STOCK",0,Paklijst!K16)),"xxxxx")</f>
        <v>xxxxx</v>
      </c>
      <c r="E16" s="2" t="str">
        <f t="shared" si="2"/>
        <v>xxxxx</v>
      </c>
      <c r="F16" s="12" t="str">
        <f t="shared" si="3"/>
        <v>xxxxx</v>
      </c>
      <c r="G16" s="10" t="str">
        <f t="shared" si="4"/>
        <v>xxxxx</v>
      </c>
      <c r="H16" s="43"/>
      <c r="I16" s="25" t="s">
        <v>40</v>
      </c>
      <c r="J16" s="25" t="s">
        <v>46</v>
      </c>
      <c r="K16" s="51" t="e">
        <f t="shared" si="5"/>
        <v>#VALUE!</v>
      </c>
      <c r="L16" s="23"/>
    </row>
    <row r="17" spans="1:12" s="21" customFormat="1" ht="18" customHeight="1" x14ac:dyDescent="0.25">
      <c r="A17" s="43"/>
      <c r="B17" s="9" t="s">
        <v>23</v>
      </c>
      <c r="C17" s="2" t="s">
        <v>23</v>
      </c>
      <c r="D17" s="50" t="str">
        <f>IF(C17 &lt;&gt; "xxxxx",IF(B17 = "REST",0,IF(B17 = "OUT OF STOCK",0,Paklijst!K17)),"xxxxx")</f>
        <v>xxxxx</v>
      </c>
      <c r="E17" s="2" t="str">
        <f t="shared" ref="E17" si="6">IF(B17="xxxxx","xxxxx"," ")</f>
        <v>xxxxx</v>
      </c>
      <c r="F17" s="12" t="str">
        <f t="shared" ref="F17" si="7">IF(B17="xxxxx","xxxxx"," ")</f>
        <v>xxxxx</v>
      </c>
      <c r="G17" s="10" t="str">
        <f t="shared" ref="G17" si="8">IF(B17="xxxxx","xxxxx"," ")</f>
        <v>xxxxx</v>
      </c>
      <c r="H17" s="43"/>
      <c r="I17" s="25" t="s">
        <v>25</v>
      </c>
      <c r="J17" s="25" t="s">
        <v>20</v>
      </c>
      <c r="K17" s="51" t="e">
        <f t="shared" si="5"/>
        <v>#VALUE!</v>
      </c>
      <c r="L17" s="23"/>
    </row>
    <row r="18" spans="1:12" s="21" customFormat="1" ht="18" customHeight="1" x14ac:dyDescent="0.25">
      <c r="A18" s="43"/>
      <c r="B18" s="9" t="s">
        <v>23</v>
      </c>
      <c r="C18" s="2" t="s">
        <v>23</v>
      </c>
      <c r="D18" s="50" t="str">
        <f>IF(C18 &lt;&gt; "xxxxx",IF(B18 = "REST",0,IF(B18 = "OUT OF STOCK",0,Paklijst!K18)),"xxxxx")</f>
        <v>xxxxx</v>
      </c>
      <c r="E18" s="2" t="str">
        <f t="shared" si="2"/>
        <v>xxxxx</v>
      </c>
      <c r="F18" s="12" t="str">
        <f t="shared" si="3"/>
        <v>xxxxx</v>
      </c>
      <c r="G18" s="10" t="str">
        <f t="shared" si="4"/>
        <v>xxxxx</v>
      </c>
      <c r="H18" s="43"/>
      <c r="I18" s="52" t="s">
        <v>34</v>
      </c>
      <c r="J18" s="25" t="s">
        <v>28</v>
      </c>
      <c r="K18" s="51" t="e">
        <f t="shared" si="5"/>
        <v>#VALUE!</v>
      </c>
      <c r="L18" s="23"/>
    </row>
    <row r="19" spans="1:12" s="21" customFormat="1" ht="18" customHeight="1" x14ac:dyDescent="0.25">
      <c r="A19" s="43"/>
      <c r="B19" s="9" t="s">
        <v>23</v>
      </c>
      <c r="C19" s="2" t="s">
        <v>23</v>
      </c>
      <c r="D19" s="50" t="str">
        <f>IF(C19 &lt;&gt; "xxxxx",IF(B19 = "REST",0,IF(B19 = "OUT OF STOCK",0,Paklijst!K19)),"xxxxx")</f>
        <v>xxxxx</v>
      </c>
      <c r="E19" s="2" t="str">
        <f t="shared" si="2"/>
        <v>xxxxx</v>
      </c>
      <c r="F19" s="12" t="str">
        <f t="shared" si="3"/>
        <v>xxxxx</v>
      </c>
      <c r="G19" s="10" t="str">
        <f t="shared" si="4"/>
        <v>xxxxx</v>
      </c>
      <c r="H19" s="43"/>
      <c r="I19" s="25" t="s">
        <v>44</v>
      </c>
      <c r="J19" s="25" t="s">
        <v>26</v>
      </c>
      <c r="K19" s="51" t="e">
        <f t="shared" si="5"/>
        <v>#VALUE!</v>
      </c>
      <c r="L19" s="23"/>
    </row>
    <row r="20" spans="1:12" s="21" customFormat="1" ht="18" customHeight="1" x14ac:dyDescent="0.25">
      <c r="A20" s="43"/>
      <c r="B20" s="7" t="s">
        <v>23</v>
      </c>
      <c r="C20" s="1" t="s">
        <v>23</v>
      </c>
      <c r="D20" s="50" t="str">
        <f>IF(C20 &lt;&gt; "xxxxx",IF(B20 = "REST",0,IF(B20 = "OUT OF STOCK",0,Paklijst!K20)),"xxxxx")</f>
        <v>xxxxx</v>
      </c>
      <c r="E20" s="2" t="str">
        <f t="shared" si="2"/>
        <v>xxxxx</v>
      </c>
      <c r="F20" s="12" t="str">
        <f t="shared" si="3"/>
        <v>xxxxx</v>
      </c>
      <c r="G20" s="10" t="str">
        <f t="shared" si="4"/>
        <v>xxxxx</v>
      </c>
      <c r="H20" s="43"/>
      <c r="I20" s="25" t="s">
        <v>43</v>
      </c>
      <c r="J20" s="25" t="s">
        <v>22</v>
      </c>
      <c r="K20" s="51" t="e">
        <f t="shared" si="5"/>
        <v>#VALUE!</v>
      </c>
      <c r="L20" s="23"/>
    </row>
    <row r="21" spans="1:12" s="21" customFormat="1" ht="18" customHeight="1" x14ac:dyDescent="0.25">
      <c r="A21" s="43"/>
      <c r="B21" s="7" t="s">
        <v>23</v>
      </c>
      <c r="C21" s="1" t="s">
        <v>23</v>
      </c>
      <c r="D21" s="50" t="str">
        <f>IF(C21 &lt;&gt; "xxxxx",IF(B21 = "REST",0,IF(B21 = "OUT OF STOCK",0,Paklijst!K21)),"xxxxx")</f>
        <v>xxxxx</v>
      </c>
      <c r="E21" s="2" t="str">
        <f t="shared" si="2"/>
        <v>xxxxx</v>
      </c>
      <c r="F21" s="12" t="str">
        <f t="shared" si="3"/>
        <v>xxxxx</v>
      </c>
      <c r="G21" s="10" t="str">
        <f t="shared" si="4"/>
        <v>xxxxx</v>
      </c>
      <c r="H21" s="43"/>
      <c r="I21" s="25" t="s">
        <v>42</v>
      </c>
      <c r="J21" s="25" t="s">
        <v>27</v>
      </c>
      <c r="K21" s="51" t="e">
        <f t="shared" si="5"/>
        <v>#VALUE!</v>
      </c>
      <c r="L21" s="23"/>
    </row>
    <row r="22" spans="1:12" s="21" customFormat="1" ht="18" customHeight="1" x14ac:dyDescent="0.25">
      <c r="A22" s="43"/>
      <c r="B22" s="7" t="s">
        <v>23</v>
      </c>
      <c r="C22" s="1" t="s">
        <v>23</v>
      </c>
      <c r="D22" s="50" t="str">
        <f>IF(C22 &lt;&gt; "xxxxx",IF(B22 = "REST",0,IF(B22 = "OUT OF STOCK",0,Paklijst!K22)),"xxxxx")</f>
        <v>xxxxx</v>
      </c>
      <c r="E22" s="2" t="str">
        <f t="shared" si="2"/>
        <v>xxxxx</v>
      </c>
      <c r="F22" s="12" t="str">
        <f t="shared" si="3"/>
        <v>xxxxx</v>
      </c>
      <c r="G22" s="10" t="str">
        <f t="shared" si="4"/>
        <v>xxxxx</v>
      </c>
      <c r="H22" s="43"/>
      <c r="I22" s="25" t="s">
        <v>18</v>
      </c>
      <c r="J22" s="25" t="s">
        <v>19</v>
      </c>
      <c r="K22" s="51" t="e">
        <f t="shared" si="5"/>
        <v>#VALUE!</v>
      </c>
      <c r="L22" s="23"/>
    </row>
    <row r="23" spans="1:12" s="21" customFormat="1" ht="18" customHeight="1" x14ac:dyDescent="0.25">
      <c r="A23" s="43"/>
      <c r="B23" s="7" t="s">
        <v>23</v>
      </c>
      <c r="C23" s="1" t="s">
        <v>23</v>
      </c>
      <c r="D23" s="50" t="str">
        <f>IF(C23 &lt;&gt; "xxxxx",IF(B23 = "REST",0,IF(B23 = "OUT OF STOCK",0,Paklijst!K23)),"xxxxx")</f>
        <v>xxxxx</v>
      </c>
      <c r="E23" s="2" t="str">
        <f t="shared" si="2"/>
        <v>xxxxx</v>
      </c>
      <c r="F23" s="12" t="str">
        <f t="shared" si="3"/>
        <v>xxxxx</v>
      </c>
      <c r="G23" s="10" t="str">
        <f t="shared" si="4"/>
        <v>xxxxx</v>
      </c>
      <c r="H23" s="43"/>
      <c r="I23" s="52"/>
      <c r="J23" s="25" t="s">
        <v>39</v>
      </c>
      <c r="K23" s="51" t="e">
        <f t="shared" si="5"/>
        <v>#VALUE!</v>
      </c>
      <c r="L23" s="23"/>
    </row>
    <row r="24" spans="1:12" s="21" customFormat="1" ht="18" customHeight="1" x14ac:dyDescent="0.25">
      <c r="A24" s="43"/>
      <c r="B24" s="17" t="s">
        <v>36</v>
      </c>
      <c r="C24" s="2" t="s">
        <v>23</v>
      </c>
      <c r="D24" s="12" t="s">
        <v>23</v>
      </c>
      <c r="E24" s="2" t="s">
        <v>23</v>
      </c>
      <c r="F24" s="12" t="s">
        <v>23</v>
      </c>
      <c r="G24" s="10" t="str">
        <f>IF(C24="xxxxx","xxxxx"," ")</f>
        <v>xxxxx</v>
      </c>
      <c r="H24" s="43"/>
      <c r="I24" s="52"/>
      <c r="J24" s="25" t="s">
        <v>47</v>
      </c>
      <c r="K24" s="53"/>
      <c r="L24" s="23"/>
    </row>
    <row r="25" spans="1:12" s="21" customFormat="1" ht="18" customHeight="1" thickBot="1" x14ac:dyDescent="0.3">
      <c r="A25" s="43"/>
      <c r="B25" s="15" t="s">
        <v>35</v>
      </c>
      <c r="C25" s="3" t="s">
        <v>23</v>
      </c>
      <c r="D25" s="16" t="s">
        <v>23</v>
      </c>
      <c r="E25" s="74" t="s">
        <v>23</v>
      </c>
      <c r="F25" s="13" t="s">
        <v>23</v>
      </c>
      <c r="G25" s="11" t="str">
        <f>IF(C25="xxxxx","xxxxx"," ")</f>
        <v>xxxxx</v>
      </c>
      <c r="H25" s="43"/>
      <c r="I25" s="52"/>
      <c r="J25" s="25" t="s">
        <v>29</v>
      </c>
      <c r="K25" s="53"/>
      <c r="L25" s="23"/>
    </row>
    <row r="26" spans="1:12" s="54" customFormat="1" ht="18" customHeight="1" thickTop="1" thickBot="1" x14ac:dyDescent="0.25">
      <c r="B26" s="55" t="s">
        <v>11</v>
      </c>
      <c r="C26" s="56">
        <f>SUM(C14:C24)-I27</f>
        <v>202</v>
      </c>
      <c r="I26" s="57">
        <f>IF(C24 = "xxxxx",0,ABS(C24))</f>
        <v>0</v>
      </c>
      <c r="J26" s="25" t="s">
        <v>21</v>
      </c>
      <c r="K26" s="52"/>
      <c r="L26" s="58"/>
    </row>
    <row r="27" spans="1:12" s="54" customFormat="1" ht="18" customHeight="1" thickTop="1" thickBot="1" x14ac:dyDescent="0.25">
      <c r="B27" s="59" t="s">
        <v>38</v>
      </c>
      <c r="C27" s="4"/>
      <c r="I27" s="57">
        <f>IF(C25 = "xxxxx",0,ABS(C25))</f>
        <v>0</v>
      </c>
      <c r="J27" s="52"/>
      <c r="K27" s="23"/>
      <c r="L27" s="58"/>
    </row>
    <row r="28" spans="1:12" s="54" customFormat="1" ht="18" customHeight="1" thickTop="1" thickBot="1" x14ac:dyDescent="0.25">
      <c r="B28" s="59" t="s">
        <v>37</v>
      </c>
      <c r="C28" s="4"/>
      <c r="I28" s="25"/>
      <c r="J28" s="52"/>
      <c r="K28" s="52"/>
      <c r="L28" s="58"/>
    </row>
    <row r="29" spans="1:12" s="21" customFormat="1" ht="16.5" thickTop="1" thickBot="1" x14ac:dyDescent="0.3">
      <c r="I29" s="25"/>
      <c r="J29" s="52"/>
      <c r="K29" s="25"/>
      <c r="L29" s="23"/>
    </row>
    <row r="30" spans="1:12" s="21" customFormat="1" x14ac:dyDescent="0.25">
      <c r="B30" s="60"/>
      <c r="C30" s="61"/>
      <c r="D30" s="62"/>
      <c r="I30" s="25"/>
      <c r="J30" s="25"/>
      <c r="K30" s="25"/>
      <c r="L30" s="23"/>
    </row>
    <row r="31" spans="1:12" s="21" customFormat="1" x14ac:dyDescent="0.25">
      <c r="B31" s="63"/>
      <c r="C31" s="43"/>
      <c r="D31" s="64"/>
      <c r="I31" s="25"/>
      <c r="J31" s="25"/>
      <c r="K31" s="25"/>
      <c r="L31" s="23"/>
    </row>
    <row r="32" spans="1:12" s="21" customFormat="1" x14ac:dyDescent="0.25">
      <c r="B32" s="63"/>
      <c r="C32" s="43"/>
      <c r="D32" s="64"/>
      <c r="I32" s="25"/>
      <c r="J32" s="25"/>
      <c r="K32" s="25"/>
      <c r="L32" s="23"/>
    </row>
    <row r="33" spans="2:12" s="21" customFormat="1" x14ac:dyDescent="0.25">
      <c r="B33" s="63"/>
      <c r="C33" s="43"/>
      <c r="D33" s="64"/>
      <c r="I33" s="25"/>
      <c r="J33" s="25"/>
      <c r="K33" s="25"/>
      <c r="L33" s="23"/>
    </row>
    <row r="34" spans="2:12" s="21" customFormat="1" x14ac:dyDescent="0.25">
      <c r="B34" s="63"/>
      <c r="C34" s="43"/>
      <c r="D34" s="64"/>
      <c r="I34" s="25"/>
      <c r="J34" s="25"/>
      <c r="K34" s="25"/>
      <c r="L34" s="23"/>
    </row>
    <row r="35" spans="2:12" s="21" customFormat="1" x14ac:dyDescent="0.25">
      <c r="B35" s="63"/>
      <c r="C35" s="43"/>
      <c r="D35" s="64"/>
      <c r="J35" s="25"/>
      <c r="K35" s="25"/>
      <c r="L35" s="23"/>
    </row>
    <row r="36" spans="2:12" s="21" customFormat="1" x14ac:dyDescent="0.25">
      <c r="B36" s="63"/>
      <c r="C36" s="43"/>
      <c r="D36" s="64"/>
      <c r="J36" s="25"/>
      <c r="K36" s="25"/>
      <c r="L36" s="23"/>
    </row>
    <row r="37" spans="2:12" s="21" customFormat="1" x14ac:dyDescent="0.25">
      <c r="B37" s="63"/>
      <c r="C37" s="43"/>
      <c r="D37" s="64"/>
      <c r="J37" s="25"/>
      <c r="K37" s="25"/>
      <c r="L37" s="23"/>
    </row>
    <row r="38" spans="2:12" s="21" customFormat="1" x14ac:dyDescent="0.25">
      <c r="B38" s="63"/>
      <c r="C38" s="43"/>
      <c r="D38" s="64"/>
      <c r="J38" s="25"/>
      <c r="L38" s="23"/>
    </row>
    <row r="39" spans="2:12" s="21" customFormat="1" x14ac:dyDescent="0.25">
      <c r="B39" s="63"/>
      <c r="C39" s="43"/>
      <c r="D39" s="64"/>
      <c r="E39" s="43"/>
      <c r="F39" s="43"/>
      <c r="G39" s="43"/>
      <c r="L39" s="23"/>
    </row>
    <row r="40" spans="2:12" s="21" customFormat="1" ht="15.75" thickBot="1" x14ac:dyDescent="0.3">
      <c r="B40" s="65"/>
      <c r="C40" s="66"/>
      <c r="D40" s="67"/>
      <c r="E40" s="21" t="s">
        <v>32</v>
      </c>
      <c r="F40" s="43"/>
      <c r="G40" s="43"/>
      <c r="L40" s="23"/>
    </row>
    <row r="41" spans="2:12" s="21" customFormat="1" x14ac:dyDescent="0.25">
      <c r="B41" s="68" t="s">
        <v>15</v>
      </c>
      <c r="C41" s="25"/>
      <c r="D41" s="25"/>
      <c r="E41" s="69" t="s">
        <v>33</v>
      </c>
      <c r="F41" s="25"/>
      <c r="G41" s="25"/>
      <c r="L41" s="23"/>
    </row>
    <row r="42" spans="2:12" s="21" customFormat="1" x14ac:dyDescent="0.25">
      <c r="B42" s="68"/>
      <c r="C42" s="25"/>
      <c r="D42" s="25"/>
      <c r="E42" s="69"/>
      <c r="F42" s="25"/>
      <c r="G42" s="25"/>
      <c r="L42" s="23"/>
    </row>
    <row r="43" spans="2:12" s="21" customFormat="1" x14ac:dyDescent="0.25">
      <c r="B43" s="68"/>
      <c r="C43" s="25"/>
      <c r="D43" s="25"/>
      <c r="E43" s="69"/>
      <c r="F43" s="25"/>
      <c r="G43" s="25"/>
      <c r="L43" s="23"/>
    </row>
    <row r="44" spans="2:12" s="21" customFormat="1" x14ac:dyDescent="0.25">
      <c r="L44" s="23"/>
    </row>
    <row r="45" spans="2:12" s="21" customFormat="1" x14ac:dyDescent="0.25">
      <c r="L45" s="23"/>
    </row>
    <row r="46" spans="2:12" s="70" customFormat="1" x14ac:dyDescent="0.25">
      <c r="B46" s="70" t="s">
        <v>48</v>
      </c>
      <c r="G46" s="71" t="s">
        <v>49</v>
      </c>
      <c r="J46" s="21"/>
      <c r="L46" s="72"/>
    </row>
    <row r="47" spans="2:12" s="21" customFormat="1" x14ac:dyDescent="0.25">
      <c r="L47" s="23"/>
    </row>
    <row r="48" spans="2:12" x14ac:dyDescent="0.25">
      <c r="J48" s="19"/>
    </row>
  </sheetData>
  <sheetProtection algorithmName="SHA-512" hashValue="c5+YDOt+z1Q2ZQlFmQPkdRZipWluSoWHNi54jj/0cYyXpSYB1rPulfuPBZ6OaH+bLG50+Ky0YfXcX9l7ZVXbBA==" saltValue="aLKSxUVMHwnwsZtuy+D8zA==" spinCount="100000" sheet="1" objects="1" scenarios="1"/>
  <sortState ref="I12:I18">
    <sortCondition ref="I12"/>
  </sortState>
  <conditionalFormatting sqref="C11">
    <cfRule type="containsBlanks" dxfId="0" priority="1">
      <formula>LEN(TRIM(C11))=0</formula>
    </cfRule>
  </conditionalFormatting>
  <dataValidations count="2">
    <dataValidation type="list" allowBlank="1" showInputMessage="1" showErrorMessage="1" sqref="E11">
      <formula1>$I$14:$I$22</formula1>
    </dataValidation>
    <dataValidation type="list" allowBlank="1" showInputMessage="1" showErrorMessage="1" sqref="G11">
      <formula1>$J$14:$J$26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Paklijst</vt:lpstr>
      <vt:lpstr>Paklijst!Afdrukbereik</vt:lpstr>
      <vt:lpstr>COLOR</vt:lpstr>
    </vt:vector>
  </TitlesOfParts>
  <Company>KCB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waasdorp</dc:creator>
  <cp:lastModifiedBy>Dijkhuizen Jamie</cp:lastModifiedBy>
  <cp:lastPrinted>2016-01-15T11:08:27Z</cp:lastPrinted>
  <dcterms:created xsi:type="dcterms:W3CDTF">2014-10-21T12:46:14Z</dcterms:created>
  <dcterms:modified xsi:type="dcterms:W3CDTF">2024-11-18T14:56:16Z</dcterms:modified>
</cp:coreProperties>
</file>